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Hoja1!$B$1:$Q$30</definedName>
  </definedNames>
  <calcPr calcId="144525"/>
</workbook>
</file>

<file path=xl/calcChain.xml><?xml version="1.0" encoding="utf-8"?>
<calcChain xmlns="http://schemas.openxmlformats.org/spreadsheetml/2006/main">
  <c r="N28" i="1" l="1"/>
  <c r="M28" i="1"/>
  <c r="L28" i="1"/>
  <c r="K28" i="1"/>
  <c r="I28" i="1"/>
  <c r="H28" i="1"/>
  <c r="Q27" i="1"/>
  <c r="P27" i="1"/>
  <c r="O27" i="1"/>
  <c r="J27" i="1"/>
  <c r="O26" i="1"/>
  <c r="P25" i="1"/>
  <c r="J25" i="1"/>
  <c r="Q25" i="1" s="1"/>
  <c r="P24" i="1"/>
  <c r="J24" i="1"/>
  <c r="Q24" i="1" s="1"/>
  <c r="P23" i="1"/>
  <c r="J23" i="1"/>
  <c r="Q23" i="1" s="1"/>
  <c r="P22" i="1"/>
  <c r="J22" i="1"/>
  <c r="Q22" i="1" s="1"/>
  <c r="P21" i="1"/>
  <c r="J21" i="1"/>
  <c r="Q21" i="1" s="1"/>
  <c r="P20" i="1"/>
  <c r="J20" i="1"/>
  <c r="Q20" i="1" s="1"/>
  <c r="P19" i="1"/>
  <c r="J19" i="1"/>
  <c r="Q19" i="1" s="1"/>
  <c r="P18" i="1"/>
  <c r="J18" i="1"/>
  <c r="Q18" i="1" s="1"/>
  <c r="P17" i="1"/>
  <c r="J17" i="1"/>
  <c r="Q17" i="1" s="1"/>
  <c r="P16" i="1"/>
  <c r="J16" i="1"/>
  <c r="Q16" i="1" s="1"/>
  <c r="P15" i="1"/>
  <c r="J15" i="1"/>
  <c r="Q15" i="1" s="1"/>
  <c r="P14" i="1"/>
  <c r="J14" i="1"/>
  <c r="Q14" i="1" s="1"/>
  <c r="P13" i="1"/>
  <c r="J13" i="1"/>
  <c r="Q13" i="1" s="1"/>
  <c r="P12" i="1"/>
  <c r="J12" i="1"/>
  <c r="Q12" i="1" s="1"/>
  <c r="P11" i="1"/>
  <c r="J11" i="1"/>
  <c r="Q11" i="1" s="1"/>
  <c r="P10" i="1"/>
  <c r="J10" i="1"/>
  <c r="J28" i="1" s="1"/>
  <c r="O10" i="1" l="1"/>
  <c r="Q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8" i="1" l="1"/>
</calcChain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<sst xmlns="http://schemas.openxmlformats.org/spreadsheetml/2006/main" count="92" uniqueCount="65">
  <si>
    <t>PROGRAMAS Y PROYECTOS DE INVERSIÓN</t>
  </si>
  <si>
    <t>DEL 1 DE ENERO AL 30 DE JUNIO DE 2016</t>
  </si>
  <si>
    <t>Ente Público:</t>
  </si>
  <si>
    <t>UNIVERSIDAD POLITÉCNICA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</si>
  <si>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</si>
  <si>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</si>
  <si>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</si>
  <si>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</si>
  <si>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</si>
  <si>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</si>
  <si>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</si>
  <si>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</si>
  <si>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</si>
  <si>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</si>
  <si>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</si>
  <si>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</si>
  <si>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</si>
  <si>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</si>
  <si>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</si>
  <si>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</si>
  <si>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</si>
  <si>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</si>
  <si>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</si>
  <si>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</si>
  <si>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G0101</t>
  </si>
  <si>
    <t>PROGRAMA</t>
  </si>
  <si>
    <t>GESTION</t>
  </si>
  <si>
    <t>0301</t>
  </si>
  <si>
    <t>G0102</t>
  </si>
  <si>
    <t>MANDO</t>
  </si>
  <si>
    <t>0101</t>
  </si>
  <si>
    <t>P0755</t>
  </si>
  <si>
    <t>ADMINISTRACIÓN  E IM</t>
  </si>
  <si>
    <t>0201</t>
  </si>
  <si>
    <t>P0755.0001</t>
  </si>
  <si>
    <t>DOMO DE LA CIENCIA</t>
  </si>
  <si>
    <t>P0755.0002</t>
  </si>
  <si>
    <t>ROBOTICA EDUCATIVA</t>
  </si>
  <si>
    <t>P0756</t>
  </si>
  <si>
    <t>APLICACIÓN DE PLANES</t>
  </si>
  <si>
    <t>P0757</t>
  </si>
  <si>
    <t>APOYOS PARA LA PROFE</t>
  </si>
  <si>
    <t>P0758</t>
  </si>
  <si>
    <t>CURSOS Y EVENTOS DE</t>
  </si>
  <si>
    <t>P0759</t>
  </si>
  <si>
    <t>GESTIÓN DE CERTIFICA</t>
  </si>
  <si>
    <t>P0760</t>
  </si>
  <si>
    <t>FORTALECIMIENTO DE L</t>
  </si>
  <si>
    <t>P0761</t>
  </si>
  <si>
    <t>MANTENIMIENTO DE LA</t>
  </si>
  <si>
    <t>P0762</t>
  </si>
  <si>
    <t>OPER. OTORG BECAS AP</t>
  </si>
  <si>
    <t>P0763</t>
  </si>
  <si>
    <t>OPERACIÓN DE SERVICI</t>
  </si>
  <si>
    <t>P0764</t>
  </si>
  <si>
    <t>OPERACIÓN DE UN SIST</t>
  </si>
  <si>
    <t>P2037</t>
  </si>
  <si>
    <t>EVALUACIÓN DE FACTIB</t>
  </si>
  <si>
    <t>Q0574</t>
  </si>
  <si>
    <t>PROYECTO DE INVERSIÓN</t>
  </si>
  <si>
    <t>INFRAESTRUCTURA DE L</t>
  </si>
  <si>
    <t>G101</t>
  </si>
  <si>
    <t>DUMMY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</si>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</sst>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4" fillId="3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5" xfId="0" quotePrefix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vertical="center" wrapText="1"/>
    </xf>
    <xf numFmtId="43" fontId="3" fillId="0" borderId="4" xfId="1" applyFont="1" applyFill="1" applyBorder="1" applyAlignment="1">
      <alignment vertical="center" wrapText="1"/>
    </xf>
    <xf numFmtId="43" fontId="3" fillId="0" borderId="5" xfId="1" applyFont="1" applyFill="1" applyBorder="1" applyAlignment="1">
      <alignment horizontal="right" vertical="center" wrapText="1"/>
    </xf>
    <xf numFmtId="9" fontId="3" fillId="0" borderId="5" xfId="2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vertical="center" wrapText="1"/>
    </xf>
    <xf numFmtId="43" fontId="3" fillId="0" borderId="10" xfId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43" fontId="3" fillId="0" borderId="11" xfId="1" applyFont="1" applyFill="1" applyBorder="1" applyAlignment="1">
      <alignment horizontal="right" vertical="center" wrapText="1"/>
    </xf>
    <xf numFmtId="9" fontId="3" fillId="0" borderId="11" xfId="2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0" borderId="10" xfId="0" quotePrefix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1" xfId="0" quotePrefix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right" vertical="center" wrapText="1"/>
    </xf>
    <xf numFmtId="43" fontId="3" fillId="0" borderId="11" xfId="1" applyFont="1" applyFill="1" applyBorder="1" applyAlignment="1">
      <alignment vertical="center" wrapText="1"/>
    </xf>
    <xf numFmtId="9" fontId="3" fillId="0" borderId="0" xfId="2" applyFont="1" applyFill="1" applyBorder="1" applyAlignment="1">
      <alignment vertical="center"/>
    </xf>
    <xf numFmtId="0" fontId="3" fillId="0" borderId="1" xfId="0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3" fontId="3" fillId="0" borderId="15" xfId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3" fontId="3" fillId="0" borderId="13" xfId="1" applyFont="1" applyFill="1" applyBorder="1" applyAlignment="1">
      <alignment horizontal="right" vertical="center" wrapText="1"/>
    </xf>
    <xf numFmtId="9" fontId="3" fillId="0" borderId="1" xfId="2" applyFont="1" applyFill="1" applyBorder="1" applyAlignment="1">
      <alignment vertical="center"/>
    </xf>
    <xf numFmtId="9" fontId="3" fillId="0" borderId="13" xfId="2" applyFont="1" applyFill="1" applyBorder="1" applyAlignment="1">
      <alignment vertical="center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left" vertical="center" wrapText="1" indent="3"/>
    </xf>
    <xf numFmtId="0" fontId="5" fillId="3" borderId="13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left" vertical="center" wrapText="1"/>
    </xf>
    <xf numFmtId="43" fontId="5" fillId="3" borderId="14" xfId="0" applyNumberFormat="1" applyFont="1" applyFill="1" applyBorder="1" applyAlignment="1">
      <alignment horizontal="right" vertical="center" wrapText="1"/>
    </xf>
    <xf numFmtId="43" fontId="5" fillId="3" borderId="13" xfId="0" applyNumberFormat="1" applyFont="1" applyFill="1" applyBorder="1" applyAlignment="1">
      <alignment horizontal="right" vertical="center" wrapText="1"/>
    </xf>
    <xf numFmtId="9" fontId="5" fillId="3" borderId="13" xfId="2" applyFont="1" applyFill="1" applyBorder="1" applyAlignment="1"/>
    <xf numFmtId="0" fontId="5" fillId="0" borderId="0" xfId="0" applyFont="1"/>
    <xf numFmtId="4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/>
    <xf numFmtId="43" fontId="6" fillId="0" borderId="0" xfId="0" applyNumberFormat="1" applyFont="1"/>
    <xf numFmtId="0" fontId="3" fillId="3" borderId="0" xfId="0" applyFont="1" applyFill="1" applyBorder="1"/>
    <xf numFmtId="4" fontId="3" fillId="0" borderId="0" xfId="0" applyNumberFormat="1" applyFont="1" applyBorder="1"/>
    <xf numFmtId="43" fontId="3" fillId="0" borderId="0" xfId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3" fontId="3" fillId="0" borderId="0" xfId="0" applyNumberFormat="1" applyFont="1" applyBorder="1"/>
    <xf numFmtId="4" fontId="3" fillId="3" borderId="0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tabSelected="1" topLeftCell="A21" zoomScale="90" zoomScaleNormal="90" workbookViewId="0">
      <selection activeCell="H26" sqref="H26"/>
    </sheetView>
  </sheetViews>
  <sheetFormatPr baseColWidth="10" defaultRowHeight="12.75" x14ac:dyDescent="0.2"/>
  <cols>
    <col min="1" max="1" width="2.140625" style="3" customWidth="1"/>
    <col min="2" max="3" width="3.7109375" style="2" customWidth="1"/>
    <col min="4" max="4" width="10.85546875" style="2" customWidth="1"/>
    <col min="5" max="5" width="15.5703125" style="2" customWidth="1"/>
    <col min="6" max="6" width="23" style="2" customWidth="1"/>
    <col min="7" max="7" width="6" style="2" customWidth="1"/>
    <col min="8" max="8" width="15.28515625" style="2" customWidth="1"/>
    <col min="9" max="9" width="15.140625" style="2" customWidth="1"/>
    <col min="10" max="10" width="14" style="2" customWidth="1"/>
    <col min="11" max="11" width="15.5703125" style="2" customWidth="1"/>
    <col min="12" max="12" width="13.5703125" style="2" customWidth="1"/>
    <col min="13" max="13" width="14.7109375" style="2" customWidth="1"/>
    <col min="14" max="15" width="14.42578125" style="2" customWidth="1"/>
    <col min="16" max="16" width="14.5703125" style="3" customWidth="1"/>
    <col min="17" max="17" width="14" style="2" customWidth="1"/>
    <col min="18" max="16384" width="11.42578125" style="2"/>
  </cols>
  <sheetData>
    <row r="1" spans="2:17" s="2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s="2" customForma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s="2" customForma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s="3" customForma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s="3" customFormat="1" x14ac:dyDescent="0.2">
      <c r="D5" s="4" t="s">
        <v>2</v>
      </c>
      <c r="E5" s="5" t="s">
        <v>3</v>
      </c>
      <c r="F5" s="5"/>
      <c r="G5" s="6"/>
      <c r="H5" s="5"/>
      <c r="I5" s="5"/>
      <c r="J5" s="5"/>
      <c r="K5" s="5"/>
      <c r="L5" s="7"/>
      <c r="M5" s="7"/>
      <c r="N5" s="8"/>
      <c r="O5" s="9"/>
    </row>
    <row r="6" spans="2:17" s="3" customFormat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2:17" s="2" customFormat="1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3" t="s">
        <v>8</v>
      </c>
      <c r="P7" s="18" t="s">
        <v>9</v>
      </c>
      <c r="Q7" s="19"/>
    </row>
    <row r="8" spans="2:17" s="2" customFormat="1" ht="25.5" x14ac:dyDescent="0.2">
      <c r="B8" s="20"/>
      <c r="C8" s="21"/>
      <c r="D8" s="22"/>
      <c r="E8" s="23"/>
      <c r="F8" s="24" t="s">
        <v>10</v>
      </c>
      <c r="G8" s="23"/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5" t="s">
        <v>16</v>
      </c>
      <c r="N8" s="25" t="s">
        <v>17</v>
      </c>
      <c r="O8" s="26"/>
      <c r="P8" s="27" t="s">
        <v>18</v>
      </c>
      <c r="Q8" s="27" t="s">
        <v>19</v>
      </c>
    </row>
    <row r="9" spans="2:17" s="2" customFormat="1" x14ac:dyDescent="0.2">
      <c r="B9" s="28"/>
      <c r="C9" s="29"/>
      <c r="D9" s="30"/>
      <c r="E9" s="26"/>
      <c r="F9" s="31"/>
      <c r="G9" s="26"/>
      <c r="H9" s="25">
        <v>1</v>
      </c>
      <c r="I9" s="25">
        <v>2</v>
      </c>
      <c r="J9" s="25" t="s">
        <v>20</v>
      </c>
      <c r="K9" s="25">
        <v>4</v>
      </c>
      <c r="L9" s="25">
        <v>5</v>
      </c>
      <c r="M9" s="25">
        <v>6</v>
      </c>
      <c r="N9" s="25">
        <v>7</v>
      </c>
      <c r="O9" s="25" t="s">
        <v>21</v>
      </c>
      <c r="P9" s="32" t="s">
        <v>22</v>
      </c>
      <c r="Q9" s="32" t="s">
        <v>23</v>
      </c>
    </row>
    <row r="10" spans="2:17" s="2" customFormat="1" ht="25.5" x14ac:dyDescent="0.2">
      <c r="B10" s="33"/>
      <c r="C10" s="34"/>
      <c r="D10" s="35" t="s">
        <v>24</v>
      </c>
      <c r="E10" s="36" t="s">
        <v>25</v>
      </c>
      <c r="F10" s="37" t="s">
        <v>26</v>
      </c>
      <c r="G10" s="38" t="s">
        <v>27</v>
      </c>
      <c r="H10" s="39">
        <v>7266530.4699999997</v>
      </c>
      <c r="I10" s="39">
        <v>5064171.6500000004</v>
      </c>
      <c r="J10" s="40">
        <f>+H10+I10</f>
        <v>12330702.120000001</v>
      </c>
      <c r="K10" s="41"/>
      <c r="L10" s="39">
        <v>3542907.03</v>
      </c>
      <c r="M10" s="39">
        <v>3542907.03</v>
      </c>
      <c r="N10" s="39">
        <v>3542907.03</v>
      </c>
      <c r="O10" s="41">
        <f>+J10-L10</f>
        <v>8787795.0900000017</v>
      </c>
      <c r="P10" s="42">
        <f>L10/H10</f>
        <v>0.48756515157088443</v>
      </c>
      <c r="Q10" s="42">
        <f>L10/J10</f>
        <v>0.28732403033672504</v>
      </c>
    </row>
    <row r="11" spans="2:17" s="2" customFormat="1" ht="25.5" x14ac:dyDescent="0.2">
      <c r="B11" s="33"/>
      <c r="C11" s="34"/>
      <c r="D11" s="35" t="s">
        <v>28</v>
      </c>
      <c r="E11" s="43" t="s">
        <v>25</v>
      </c>
      <c r="F11" s="44" t="s">
        <v>29</v>
      </c>
      <c r="G11" s="45" t="s">
        <v>30</v>
      </c>
      <c r="H11" s="46">
        <v>681076.08</v>
      </c>
      <c r="I11" s="46">
        <v>472995.11</v>
      </c>
      <c r="J11" s="47">
        <f t="shared" ref="J11:J27" si="0">+H11+I11</f>
        <v>1154071.19</v>
      </c>
      <c r="K11" s="48"/>
      <c r="L11" s="46">
        <v>932576.62</v>
      </c>
      <c r="M11" s="46">
        <v>932576.62</v>
      </c>
      <c r="N11" s="46">
        <v>932576.62</v>
      </c>
      <c r="O11" s="49">
        <f t="shared" ref="O11:O27" si="1">+J11-L11</f>
        <v>221494.56999999995</v>
      </c>
      <c r="P11" s="50">
        <f>L11/H11</f>
        <v>1.3692693773653011</v>
      </c>
      <c r="Q11" s="50">
        <f t="shared" ref="Q11:Q27" si="2">L11/J11</f>
        <v>0.80807547063019569</v>
      </c>
    </row>
    <row r="12" spans="2:17" s="2" customFormat="1" ht="25.5" x14ac:dyDescent="0.2">
      <c r="B12" s="33"/>
      <c r="C12" s="51"/>
      <c r="D12" s="35" t="s">
        <v>31</v>
      </c>
      <c r="E12" s="43" t="s">
        <v>25</v>
      </c>
      <c r="F12" s="44" t="s">
        <v>32</v>
      </c>
      <c r="G12" s="52" t="s">
        <v>33</v>
      </c>
      <c r="H12" s="46">
        <v>11473252.48</v>
      </c>
      <c r="I12" s="46">
        <v>4651656.46</v>
      </c>
      <c r="J12" s="47">
        <f t="shared" si="0"/>
        <v>16124908.940000001</v>
      </c>
      <c r="K12" s="53"/>
      <c r="L12" s="46">
        <v>11182123.050000001</v>
      </c>
      <c r="M12" s="46">
        <v>11182123.050000001</v>
      </c>
      <c r="N12" s="46">
        <v>11182123.050000001</v>
      </c>
      <c r="O12" s="49">
        <f t="shared" si="1"/>
        <v>4942785.8900000006</v>
      </c>
      <c r="P12" s="50">
        <f t="shared" ref="P12:P24" si="3">L12/H12</f>
        <v>0.97462537928913429</v>
      </c>
      <c r="Q12" s="50">
        <f t="shared" si="2"/>
        <v>0.69346891145916756</v>
      </c>
    </row>
    <row r="13" spans="2:17" s="2" customFormat="1" ht="25.5" x14ac:dyDescent="0.2">
      <c r="B13" s="33"/>
      <c r="C13" s="51"/>
      <c r="D13" s="35" t="s">
        <v>34</v>
      </c>
      <c r="E13" s="43" t="s">
        <v>25</v>
      </c>
      <c r="F13" s="44" t="s">
        <v>35</v>
      </c>
      <c r="G13" s="52" t="s">
        <v>33</v>
      </c>
      <c r="H13" s="46">
        <v>0</v>
      </c>
      <c r="I13" s="46">
        <v>500000</v>
      </c>
      <c r="J13" s="47">
        <f t="shared" si="0"/>
        <v>500000</v>
      </c>
      <c r="K13" s="54"/>
      <c r="L13" s="46"/>
      <c r="M13" s="46"/>
      <c r="N13" s="46"/>
      <c r="O13" s="49">
        <f t="shared" si="1"/>
        <v>500000</v>
      </c>
      <c r="P13" s="50" t="e">
        <f t="shared" si="3"/>
        <v>#DIV/0!</v>
      </c>
      <c r="Q13" s="50">
        <f t="shared" si="2"/>
        <v>0</v>
      </c>
    </row>
    <row r="14" spans="2:17" s="2" customFormat="1" ht="25.5" x14ac:dyDescent="0.2">
      <c r="B14" s="33"/>
      <c r="C14" s="51"/>
      <c r="D14" s="35" t="s">
        <v>36</v>
      </c>
      <c r="E14" s="43" t="s">
        <v>25</v>
      </c>
      <c r="F14" s="44" t="s">
        <v>37</v>
      </c>
      <c r="G14" s="52" t="s">
        <v>33</v>
      </c>
      <c r="H14" s="46">
        <v>0</v>
      </c>
      <c r="I14" s="46">
        <v>913800.00000000012</v>
      </c>
      <c r="J14" s="47">
        <f t="shared" si="0"/>
        <v>913800.00000000012</v>
      </c>
      <c r="K14" s="54"/>
      <c r="L14" s="46">
        <v>900684.07</v>
      </c>
      <c r="M14" s="46">
        <v>900684.07</v>
      </c>
      <c r="N14" s="46">
        <v>900684.07</v>
      </c>
      <c r="O14" s="49">
        <f t="shared" si="1"/>
        <v>13115.930000000168</v>
      </c>
      <c r="P14" s="50" t="e">
        <f t="shared" si="3"/>
        <v>#DIV/0!</v>
      </c>
      <c r="Q14" s="50">
        <f t="shared" si="2"/>
        <v>0.98564682643904555</v>
      </c>
    </row>
    <row r="15" spans="2:17" s="2" customFormat="1" ht="25.5" x14ac:dyDescent="0.2">
      <c r="B15" s="33"/>
      <c r="C15" s="34"/>
      <c r="D15" s="35" t="s">
        <v>38</v>
      </c>
      <c r="E15" s="43" t="s">
        <v>25</v>
      </c>
      <c r="F15" s="44" t="s">
        <v>39</v>
      </c>
      <c r="G15" s="52" t="s">
        <v>33</v>
      </c>
      <c r="H15" s="46">
        <v>108284.51</v>
      </c>
      <c r="I15" s="46">
        <v>80018.58</v>
      </c>
      <c r="J15" s="47">
        <f t="shared" si="0"/>
        <v>188303.09</v>
      </c>
      <c r="K15" s="48"/>
      <c r="L15" s="46">
        <v>108937.44</v>
      </c>
      <c r="M15" s="46">
        <v>108937.44</v>
      </c>
      <c r="N15" s="46">
        <v>108937.44</v>
      </c>
      <c r="O15" s="49">
        <f t="shared" si="1"/>
        <v>79365.649999999994</v>
      </c>
      <c r="P15" s="50">
        <f t="shared" si="3"/>
        <v>1.0060297636291655</v>
      </c>
      <c r="Q15" s="50">
        <f t="shared" si="2"/>
        <v>0.578521786339247</v>
      </c>
    </row>
    <row r="16" spans="2:17" s="2" customFormat="1" ht="25.5" x14ac:dyDescent="0.2">
      <c r="B16" s="33"/>
      <c r="C16" s="34"/>
      <c r="D16" s="35" t="s">
        <v>40</v>
      </c>
      <c r="E16" s="43" t="s">
        <v>25</v>
      </c>
      <c r="F16" s="44" t="s">
        <v>41</v>
      </c>
      <c r="G16" s="52" t="s">
        <v>33</v>
      </c>
      <c r="H16" s="46">
        <v>94780.28</v>
      </c>
      <c r="I16" s="46">
        <v>521206.55000000005</v>
      </c>
      <c r="J16" s="47">
        <f t="shared" si="0"/>
        <v>615986.83000000007</v>
      </c>
      <c r="K16" s="48"/>
      <c r="L16" s="46">
        <v>492729.65</v>
      </c>
      <c r="M16" s="46">
        <v>492729.65</v>
      </c>
      <c r="N16" s="46">
        <v>492729.65</v>
      </c>
      <c r="O16" s="49">
        <f t="shared" si="1"/>
        <v>123257.18000000005</v>
      </c>
      <c r="P16" s="50">
        <f t="shared" si="3"/>
        <v>5.1986515549437078</v>
      </c>
      <c r="Q16" s="50">
        <f t="shared" si="2"/>
        <v>0.79990289727460562</v>
      </c>
    </row>
    <row r="17" spans="1:17" ht="25.5" x14ac:dyDescent="0.2">
      <c r="B17" s="33"/>
      <c r="C17" s="34"/>
      <c r="D17" s="35" t="s">
        <v>42</v>
      </c>
      <c r="E17" s="43" t="s">
        <v>25</v>
      </c>
      <c r="F17" s="44" t="s">
        <v>43</v>
      </c>
      <c r="G17" s="52" t="s">
        <v>33</v>
      </c>
      <c r="H17" s="46">
        <v>87234.96</v>
      </c>
      <c r="I17" s="46">
        <v>21500.000000000007</v>
      </c>
      <c r="J17" s="47">
        <f t="shared" si="0"/>
        <v>108734.96000000002</v>
      </c>
      <c r="K17" s="48"/>
      <c r="L17" s="46">
        <v>49702.7</v>
      </c>
      <c r="M17" s="46">
        <v>49702.7</v>
      </c>
      <c r="N17" s="46">
        <v>49702.7</v>
      </c>
      <c r="O17" s="49">
        <f t="shared" si="1"/>
        <v>59032.260000000024</v>
      </c>
      <c r="P17" s="50">
        <f t="shared" si="3"/>
        <v>0.56975666636403566</v>
      </c>
      <c r="Q17" s="50">
        <f t="shared" si="2"/>
        <v>0.45709953817980886</v>
      </c>
    </row>
    <row r="18" spans="1:17" ht="25.5" x14ac:dyDescent="0.2">
      <c r="B18" s="33"/>
      <c r="C18" s="34"/>
      <c r="D18" s="35" t="s">
        <v>44</v>
      </c>
      <c r="E18" s="43" t="s">
        <v>25</v>
      </c>
      <c r="F18" s="44" t="s">
        <v>45</v>
      </c>
      <c r="G18" s="52" t="s">
        <v>33</v>
      </c>
      <c r="H18" s="46">
        <v>37170.480000000003</v>
      </c>
      <c r="I18" s="46">
        <v>27466.600000000006</v>
      </c>
      <c r="J18" s="47">
        <f t="shared" si="0"/>
        <v>64637.080000000009</v>
      </c>
      <c r="K18" s="55"/>
      <c r="L18" s="46"/>
      <c r="M18" s="46"/>
      <c r="N18" s="46"/>
      <c r="O18" s="49">
        <f t="shared" si="1"/>
        <v>64637.080000000009</v>
      </c>
      <c r="P18" s="50">
        <f t="shared" si="3"/>
        <v>0</v>
      </c>
      <c r="Q18" s="50">
        <f t="shared" si="2"/>
        <v>0</v>
      </c>
    </row>
    <row r="19" spans="1:17" ht="25.5" x14ac:dyDescent="0.2">
      <c r="B19" s="33"/>
      <c r="C19" s="34"/>
      <c r="D19" s="35" t="s">
        <v>46</v>
      </c>
      <c r="E19" s="43" t="s">
        <v>25</v>
      </c>
      <c r="F19" s="44" t="s">
        <v>47</v>
      </c>
      <c r="G19" s="52" t="s">
        <v>33</v>
      </c>
      <c r="H19" s="46">
        <v>13000</v>
      </c>
      <c r="I19" s="46">
        <v>0</v>
      </c>
      <c r="J19" s="47">
        <f t="shared" si="0"/>
        <v>13000</v>
      </c>
      <c r="K19" s="55"/>
      <c r="L19" s="46"/>
      <c r="M19" s="46"/>
      <c r="N19" s="46"/>
      <c r="O19" s="49">
        <f t="shared" si="1"/>
        <v>13000</v>
      </c>
      <c r="P19" s="50">
        <f t="shared" si="3"/>
        <v>0</v>
      </c>
      <c r="Q19" s="50">
        <f t="shared" si="2"/>
        <v>0</v>
      </c>
    </row>
    <row r="20" spans="1:17" ht="25.5" x14ac:dyDescent="0.2">
      <c r="B20" s="33"/>
      <c r="C20" s="34"/>
      <c r="D20" s="35" t="s">
        <v>48</v>
      </c>
      <c r="E20" s="43" t="s">
        <v>25</v>
      </c>
      <c r="F20" s="44" t="s">
        <v>49</v>
      </c>
      <c r="G20" s="56" t="s">
        <v>27</v>
      </c>
      <c r="H20" s="46">
        <v>1640954.84</v>
      </c>
      <c r="I20" s="46">
        <v>1771329.04</v>
      </c>
      <c r="J20" s="47">
        <f t="shared" si="0"/>
        <v>3412283.88</v>
      </c>
      <c r="K20" s="48"/>
      <c r="L20" s="46">
        <v>1497087.46</v>
      </c>
      <c r="M20" s="46">
        <v>1497087.46</v>
      </c>
      <c r="N20" s="46">
        <v>1497087.46</v>
      </c>
      <c r="O20" s="49">
        <f t="shared" si="1"/>
        <v>1915196.42</v>
      </c>
      <c r="P20" s="50">
        <f t="shared" si="3"/>
        <v>0.91232703271712212</v>
      </c>
      <c r="Q20" s="50">
        <f t="shared" si="2"/>
        <v>0.43873473387565864</v>
      </c>
    </row>
    <row r="21" spans="1:17" ht="25.5" x14ac:dyDescent="0.2">
      <c r="B21" s="33"/>
      <c r="C21" s="34"/>
      <c r="D21" s="35" t="s">
        <v>50</v>
      </c>
      <c r="E21" s="43" t="s">
        <v>25</v>
      </c>
      <c r="F21" s="44" t="s">
        <v>51</v>
      </c>
      <c r="G21" s="52" t="s">
        <v>33</v>
      </c>
      <c r="H21" s="46">
        <v>90344.52</v>
      </c>
      <c r="I21" s="46">
        <v>101607.05</v>
      </c>
      <c r="J21" s="47">
        <f t="shared" si="0"/>
        <v>191951.57</v>
      </c>
      <c r="K21" s="48"/>
      <c r="L21" s="46">
        <v>132255.53</v>
      </c>
      <c r="M21" s="46">
        <v>132255.53</v>
      </c>
      <c r="N21" s="46">
        <v>132255.53</v>
      </c>
      <c r="O21" s="49">
        <f t="shared" si="1"/>
        <v>59696.040000000008</v>
      </c>
      <c r="P21" s="50">
        <f t="shared" si="3"/>
        <v>1.4639020717581985</v>
      </c>
      <c r="Q21" s="50">
        <f t="shared" si="2"/>
        <v>0.68900467966998136</v>
      </c>
    </row>
    <row r="22" spans="1:17" ht="25.5" x14ac:dyDescent="0.2">
      <c r="B22" s="33"/>
      <c r="C22" s="34"/>
      <c r="D22" s="35" t="s">
        <v>52</v>
      </c>
      <c r="E22" s="43" t="s">
        <v>25</v>
      </c>
      <c r="F22" s="44" t="s">
        <v>53</v>
      </c>
      <c r="G22" s="56" t="s">
        <v>33</v>
      </c>
      <c r="H22" s="46">
        <v>967765.84</v>
      </c>
      <c r="I22" s="46">
        <v>866105.41999999993</v>
      </c>
      <c r="J22" s="57">
        <f t="shared" si="0"/>
        <v>1833871.2599999998</v>
      </c>
      <c r="K22" s="48"/>
      <c r="L22" s="46">
        <v>1105049.6100000001</v>
      </c>
      <c r="M22" s="46">
        <v>1105049.6100000001</v>
      </c>
      <c r="N22" s="46">
        <v>1105049.6100000001</v>
      </c>
      <c r="O22" s="49">
        <f t="shared" si="1"/>
        <v>728821.64999999967</v>
      </c>
      <c r="P22" s="50">
        <f t="shared" si="3"/>
        <v>1.1418563916246518</v>
      </c>
      <c r="Q22" s="50">
        <f t="shared" si="2"/>
        <v>0.60257752771587703</v>
      </c>
    </row>
    <row r="23" spans="1:17" ht="25.5" x14ac:dyDescent="0.2">
      <c r="B23" s="33"/>
      <c r="C23" s="51"/>
      <c r="D23" s="35" t="s">
        <v>54</v>
      </c>
      <c r="E23" s="43" t="s">
        <v>25</v>
      </c>
      <c r="F23" s="58" t="s">
        <v>55</v>
      </c>
      <c r="G23" s="56" t="s">
        <v>33</v>
      </c>
      <c r="H23" s="46">
        <v>17151.12</v>
      </c>
      <c r="I23" s="46">
        <v>0</v>
      </c>
      <c r="J23" s="57">
        <f>+H23+I23</f>
        <v>17151.12</v>
      </c>
      <c r="K23" s="59"/>
      <c r="L23" s="60"/>
      <c r="M23" s="60"/>
      <c r="N23" s="60"/>
      <c r="O23" s="49">
        <f t="shared" si="1"/>
        <v>17151.12</v>
      </c>
      <c r="P23" s="61">
        <f t="shared" si="3"/>
        <v>0</v>
      </c>
      <c r="Q23" s="50">
        <f t="shared" si="2"/>
        <v>0</v>
      </c>
    </row>
    <row r="24" spans="1:17" ht="25.5" x14ac:dyDescent="0.2">
      <c r="B24" s="33"/>
      <c r="C24" s="34"/>
      <c r="D24" s="35" t="s">
        <v>56</v>
      </c>
      <c r="E24" s="43" t="s">
        <v>25</v>
      </c>
      <c r="F24" s="58" t="s">
        <v>57</v>
      </c>
      <c r="G24" s="56" t="s">
        <v>33</v>
      </c>
      <c r="H24" s="46">
        <v>20000</v>
      </c>
      <c r="I24" s="46">
        <v>0</v>
      </c>
      <c r="J24" s="57">
        <f t="shared" si="0"/>
        <v>20000</v>
      </c>
      <c r="K24" s="55"/>
      <c r="L24" s="60"/>
      <c r="M24" s="60"/>
      <c r="N24" s="60"/>
      <c r="O24" s="49">
        <f t="shared" si="1"/>
        <v>20000</v>
      </c>
      <c r="P24" s="61">
        <f t="shared" si="3"/>
        <v>0</v>
      </c>
      <c r="Q24" s="50">
        <f t="shared" si="2"/>
        <v>0</v>
      </c>
    </row>
    <row r="25" spans="1:17" ht="38.25" x14ac:dyDescent="0.2">
      <c r="B25" s="33"/>
      <c r="C25" s="34"/>
      <c r="D25" s="35" t="s">
        <v>58</v>
      </c>
      <c r="E25" s="43" t="s">
        <v>59</v>
      </c>
      <c r="F25" s="58" t="s">
        <v>60</v>
      </c>
      <c r="G25" s="56" t="s">
        <v>33</v>
      </c>
      <c r="H25" s="46">
        <v>0</v>
      </c>
      <c r="I25" s="46">
        <v>18986517.029999997</v>
      </c>
      <c r="J25" s="57">
        <f t="shared" si="0"/>
        <v>18986517.029999997</v>
      </c>
      <c r="K25" s="48"/>
      <c r="L25" s="60">
        <v>9318254.0800000001</v>
      </c>
      <c r="M25" s="60">
        <v>9318254.0800000001</v>
      </c>
      <c r="N25" s="60">
        <v>9318254.0800000001</v>
      </c>
      <c r="O25" s="49">
        <f t="shared" si="1"/>
        <v>9668262.9499999974</v>
      </c>
      <c r="P25" s="61" t="e">
        <f>L25/H25</f>
        <v>#DIV/0!</v>
      </c>
      <c r="Q25" s="50">
        <f t="shared" si="2"/>
        <v>0.4907826993901262</v>
      </c>
    </row>
    <row r="26" spans="1:17" x14ac:dyDescent="0.2">
      <c r="B26" s="33"/>
      <c r="C26" s="34"/>
      <c r="D26" s="35" t="s">
        <v>61</v>
      </c>
      <c r="E26" s="43"/>
      <c r="F26" s="58"/>
      <c r="G26" s="56"/>
      <c r="H26" s="60">
        <v>0</v>
      </c>
      <c r="I26" s="60">
        <v>0</v>
      </c>
      <c r="J26" s="60">
        <v>0</v>
      </c>
      <c r="K26" s="60">
        <v>0</v>
      </c>
      <c r="L26" s="60">
        <v>-898</v>
      </c>
      <c r="M26" s="60">
        <v>-898</v>
      </c>
      <c r="N26" s="60">
        <v>-898</v>
      </c>
      <c r="O26" s="49">
        <f>+J26-L26</f>
        <v>898</v>
      </c>
      <c r="P26" s="61"/>
      <c r="Q26" s="50"/>
    </row>
    <row r="27" spans="1:17" x14ac:dyDescent="0.2">
      <c r="B27" s="33"/>
      <c r="C27" s="34"/>
      <c r="D27" s="62" t="s">
        <v>62</v>
      </c>
      <c r="E27" s="63"/>
      <c r="F27" s="64"/>
      <c r="G27" s="63"/>
      <c r="H27" s="65">
        <v>0</v>
      </c>
      <c r="I27" s="65">
        <v>0</v>
      </c>
      <c r="J27" s="65">
        <f t="shared" si="0"/>
        <v>0</v>
      </c>
      <c r="K27" s="65">
        <v>0</v>
      </c>
      <c r="L27" s="66">
        <v>-2455.06</v>
      </c>
      <c r="M27" s="66">
        <v>-2455.06</v>
      </c>
      <c r="N27" s="66">
        <v>-2455.06</v>
      </c>
      <c r="O27" s="67">
        <f t="shared" si="1"/>
        <v>2455.06</v>
      </c>
      <c r="P27" s="68" t="e">
        <f>L27/H27</f>
        <v>#DIV/0!</v>
      </c>
      <c r="Q27" s="69" t="e">
        <f t="shared" si="2"/>
        <v>#DIV/0!</v>
      </c>
    </row>
    <row r="28" spans="1:17" s="79" customFormat="1" x14ac:dyDescent="0.2">
      <c r="A28" s="70"/>
      <c r="B28" s="71"/>
      <c r="C28" s="72" t="s">
        <v>63</v>
      </c>
      <c r="D28" s="73"/>
      <c r="E28" s="74"/>
      <c r="F28" s="75"/>
      <c r="G28" s="74"/>
      <c r="H28" s="76">
        <f t="shared" ref="H28:K28" si="4">SUM(H10:H25)</f>
        <v>22497545.580000006</v>
      </c>
      <c r="I28" s="77">
        <f t="shared" si="4"/>
        <v>33978373.490000002</v>
      </c>
      <c r="J28" s="77">
        <f>SUM(J10:J27)</f>
        <v>56475919.069999993</v>
      </c>
      <c r="K28" s="77">
        <f t="shared" si="4"/>
        <v>0</v>
      </c>
      <c r="L28" s="77">
        <f>SUM(L10:L27)</f>
        <v>29258954.180000003</v>
      </c>
      <c r="M28" s="77">
        <f>SUM(M10:M27)</f>
        <v>29258954.180000003</v>
      </c>
      <c r="N28" s="77">
        <f t="shared" ref="N28:O28" si="5">SUM(N10:N27)</f>
        <v>29258954.180000003</v>
      </c>
      <c r="O28" s="77">
        <f t="shared" si="5"/>
        <v>27216964.889999997</v>
      </c>
      <c r="P28" s="78"/>
      <c r="Q28" s="78"/>
    </row>
    <row r="29" spans="1:17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7" x14ac:dyDescent="0.2">
      <c r="B30" s="3" t="s">
        <v>64</v>
      </c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7" x14ac:dyDescent="0.2">
      <c r="B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7" x14ac:dyDescent="0.2">
      <c r="B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6" x14ac:dyDescent="0.2">
      <c r="A33" s="2"/>
      <c r="B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6" s="81" customFormat="1" x14ac:dyDescent="0.2">
      <c r="B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s="81" customFormat="1" x14ac:dyDescent="0.2">
      <c r="J35" s="85"/>
      <c r="K35" s="85"/>
      <c r="P35" s="84"/>
    </row>
    <row r="36" spans="1:16" s="81" customFormat="1" x14ac:dyDescent="0.2">
      <c r="J36" s="86"/>
      <c r="P36" s="84"/>
    </row>
    <row r="37" spans="1:16" s="81" customFormat="1" x14ac:dyDescent="0.2">
      <c r="P37" s="84"/>
    </row>
    <row r="38" spans="1:16" s="81" customFormat="1" x14ac:dyDescent="0.2">
      <c r="D38" s="87"/>
      <c r="E38" s="87"/>
      <c r="I38" s="82"/>
      <c r="J38" s="82"/>
      <c r="K38" s="82"/>
      <c r="L38" s="82"/>
      <c r="M38" s="88"/>
      <c r="N38" s="88"/>
      <c r="O38" s="88"/>
      <c r="P38" s="84"/>
    </row>
    <row r="39" spans="1:16" s="81" customFormat="1" x14ac:dyDescent="0.2">
      <c r="D39" s="87"/>
      <c r="E39" s="87"/>
      <c r="I39" s="82"/>
      <c r="J39" s="82"/>
      <c r="K39" s="82"/>
      <c r="L39" s="82"/>
      <c r="M39" s="88"/>
      <c r="N39" s="88"/>
      <c r="O39" s="88"/>
      <c r="P39" s="84"/>
    </row>
    <row r="40" spans="1:16" s="81" customFormat="1" x14ac:dyDescent="0.2">
      <c r="I40" s="89"/>
      <c r="J40" s="89"/>
      <c r="P40" s="84"/>
    </row>
    <row r="41" spans="1:16" s="81" customFormat="1" x14ac:dyDescent="0.2">
      <c r="A41" s="84"/>
      <c r="P41" s="84"/>
    </row>
    <row r="42" spans="1:16" s="81" customFormat="1" x14ac:dyDescent="0.2">
      <c r="H42" s="85"/>
      <c r="I42" s="85"/>
      <c r="J42" s="85"/>
      <c r="L42" s="85"/>
      <c r="N42" s="85"/>
      <c r="P42" s="90"/>
    </row>
    <row r="43" spans="1:16" s="81" customFormat="1" x14ac:dyDescent="0.2">
      <c r="H43" s="85"/>
      <c r="I43" s="85"/>
      <c r="J43" s="85"/>
      <c r="K43" s="85"/>
      <c r="L43" s="85"/>
      <c r="N43" s="85"/>
      <c r="P43" s="90"/>
    </row>
    <row r="44" spans="1:16" s="81" customFormat="1" x14ac:dyDescent="0.2">
      <c r="F44" s="85"/>
      <c r="H44" s="85"/>
      <c r="I44" s="85"/>
      <c r="J44" s="85"/>
      <c r="K44" s="85"/>
      <c r="L44" s="85"/>
      <c r="M44" s="85"/>
      <c r="N44" s="85"/>
      <c r="P44" s="90"/>
    </row>
    <row r="45" spans="1:16" s="81" customFormat="1" x14ac:dyDescent="0.2">
      <c r="F45" s="85"/>
      <c r="H45" s="85"/>
      <c r="I45" s="85"/>
      <c r="J45" s="85"/>
      <c r="K45" s="85"/>
      <c r="L45" s="85"/>
      <c r="M45" s="85"/>
      <c r="N45" s="85"/>
      <c r="P45" s="90"/>
    </row>
    <row r="46" spans="1:16" s="81" customFormat="1" x14ac:dyDescent="0.2">
      <c r="H46" s="85"/>
      <c r="I46" s="85"/>
      <c r="J46" s="85"/>
      <c r="K46" s="85"/>
      <c r="L46" s="85"/>
      <c r="M46" s="85"/>
      <c r="N46" s="85"/>
      <c r="P46" s="90"/>
    </row>
    <row r="47" spans="1:16" s="81" customFormat="1" x14ac:dyDescent="0.2">
      <c r="F47" s="85"/>
      <c r="H47" s="85"/>
      <c r="I47" s="85"/>
      <c r="J47" s="85"/>
      <c r="K47" s="85"/>
      <c r="L47" s="85"/>
      <c r="M47" s="85"/>
      <c r="N47" s="85"/>
      <c r="P47" s="90"/>
    </row>
    <row r="48" spans="1:16" s="81" customFormat="1" x14ac:dyDescent="0.2">
      <c r="H48" s="85"/>
      <c r="I48" s="85"/>
      <c r="J48" s="85"/>
      <c r="K48" s="85"/>
      <c r="L48" s="85"/>
      <c r="M48" s="85"/>
      <c r="N48" s="85"/>
      <c r="P48" s="90"/>
    </row>
    <row r="49" spans="6:19" s="81" customFormat="1" x14ac:dyDescent="0.2">
      <c r="H49" s="85"/>
      <c r="I49" s="85"/>
      <c r="J49" s="85"/>
      <c r="K49" s="85"/>
      <c r="L49" s="85"/>
      <c r="M49" s="85"/>
      <c r="N49" s="85"/>
      <c r="P49" s="90"/>
    </row>
    <row r="50" spans="6:19" s="81" customFormat="1" x14ac:dyDescent="0.2">
      <c r="F50" s="85"/>
      <c r="H50" s="85"/>
      <c r="I50" s="85"/>
      <c r="J50" s="85"/>
      <c r="K50" s="85"/>
      <c r="L50" s="85"/>
      <c r="M50" s="85"/>
      <c r="N50" s="85"/>
      <c r="P50" s="90"/>
    </row>
    <row r="51" spans="6:19" s="81" customFormat="1" x14ac:dyDescent="0.2">
      <c r="F51" s="85"/>
      <c r="H51" s="85"/>
      <c r="I51" s="85"/>
      <c r="J51" s="85"/>
      <c r="K51" s="85"/>
      <c r="L51" s="85"/>
      <c r="M51" s="85"/>
      <c r="N51" s="85"/>
      <c r="P51" s="90"/>
    </row>
    <row r="52" spans="6:19" s="81" customFormat="1" x14ac:dyDescent="0.2">
      <c r="F52" s="85"/>
      <c r="H52" s="85"/>
      <c r="I52" s="85"/>
      <c r="J52" s="85"/>
      <c r="K52" s="85"/>
      <c r="L52" s="85"/>
      <c r="M52" s="85"/>
      <c r="N52" s="85"/>
      <c r="P52" s="84"/>
    </row>
    <row r="53" spans="6:19" s="81" customFormat="1" x14ac:dyDescent="0.2">
      <c r="F53" s="85"/>
      <c r="H53" s="85"/>
      <c r="I53" s="85"/>
      <c r="J53" s="85"/>
      <c r="K53" s="85"/>
      <c r="L53" s="85"/>
      <c r="M53" s="85"/>
      <c r="P53" s="84"/>
    </row>
    <row r="54" spans="6:19" s="2" customFormat="1" x14ac:dyDescent="0.2">
      <c r="F54" s="80"/>
      <c r="H54" s="80"/>
      <c r="I54" s="83"/>
      <c r="J54" s="80"/>
      <c r="K54" s="80"/>
      <c r="L54" s="80"/>
      <c r="M54" s="80"/>
      <c r="P54" s="3"/>
      <c r="S54" s="79"/>
    </row>
    <row r="55" spans="6:19" s="2" customFormat="1" x14ac:dyDescent="0.2">
      <c r="F55" s="80"/>
      <c r="H55" s="80"/>
      <c r="I55" s="80"/>
      <c r="J55" s="80"/>
      <c r="K55" s="80"/>
      <c r="L55" s="80"/>
      <c r="M55" s="80"/>
      <c r="P55" s="3"/>
    </row>
    <row r="56" spans="6:19" s="2" customFormat="1" x14ac:dyDescent="0.2">
      <c r="F56" s="80"/>
      <c r="H56" s="80"/>
      <c r="I56" s="80"/>
      <c r="J56" s="80"/>
      <c r="K56" s="80"/>
      <c r="L56" s="80"/>
      <c r="M56" s="80"/>
      <c r="P56" s="3"/>
    </row>
    <row r="57" spans="6:19" s="2" customFormat="1" x14ac:dyDescent="0.2">
      <c r="F57" s="80"/>
      <c r="H57" s="80"/>
      <c r="I57" s="80"/>
      <c r="J57" s="80"/>
      <c r="K57" s="80"/>
      <c r="L57" s="80"/>
      <c r="M57" s="80"/>
      <c r="P57" s="3"/>
    </row>
    <row r="58" spans="6:19" s="2" customFormat="1" x14ac:dyDescent="0.2">
      <c r="F58" s="80"/>
      <c r="H58" s="80"/>
      <c r="I58" s="80"/>
      <c r="J58" s="80"/>
      <c r="K58" s="80"/>
      <c r="M58" s="80"/>
      <c r="P58" s="3"/>
    </row>
    <row r="59" spans="6:19" s="2" customFormat="1" x14ac:dyDescent="0.2">
      <c r="F59" s="80"/>
      <c r="H59" s="80"/>
      <c r="I59" s="80"/>
      <c r="K59" s="80"/>
      <c r="M59" s="80"/>
      <c r="P59" s="3"/>
    </row>
    <row r="60" spans="6:19" s="2" customFormat="1" x14ac:dyDescent="0.2">
      <c r="H60" s="80"/>
      <c r="I60" s="80"/>
      <c r="K60" s="80"/>
      <c r="M60" s="80"/>
      <c r="P60" s="3"/>
    </row>
    <row r="66" spans="16:19" s="2" customFormat="1" x14ac:dyDescent="0.2">
      <c r="P66" s="3"/>
      <c r="S66" s="79"/>
    </row>
    <row r="67" spans="16:19" s="2" customFormat="1" x14ac:dyDescent="0.2">
      <c r="P67" s="79"/>
    </row>
    <row r="73" spans="16:19" s="2" customFormat="1" x14ac:dyDescent="0.2">
      <c r="P73" s="79"/>
    </row>
    <row r="79" spans="16:19" s="2" customFormat="1" x14ac:dyDescent="0.2">
      <c r="P79" s="3"/>
      <c r="S79" s="79"/>
    </row>
  </sheetData>
  <mergeCells count="12">
    <mergeCell ref="C28:D28"/>
    <mergeCell ref="M38:O38"/>
    <mergeCell ref="M39:O39"/>
    <mergeCell ref="B1:Q1"/>
    <mergeCell ref="B2:Q2"/>
    <mergeCell ref="B3:Q4"/>
    <mergeCell ref="B7:D9"/>
    <mergeCell ref="E7:E9"/>
    <mergeCell ref="G7:G9"/>
    <mergeCell ref="H7:N7"/>
    <mergeCell ref="O7:O8"/>
    <mergeCell ref="P7:Q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70866141732283472" right="0.70866141732283472" top="0.74803149606299213" bottom="0.74803149606299213" header="0.31496062992125984" footer="0.31496062992125984"/>
  <pageSetup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2017-07-10T15:00:38Z</cp:lastPrinted>
  <dcterms:created xsi:type="dcterms:W3CDTF">2017-07-10T14:59:48Z</dcterms:created>
  <dcterms:modified xsi:type="dcterms:W3CDTF">2017-07-10T15:01:28Z</dcterms:modified>
</cp:coreProperties>
</file>